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4-01_政策係（公共施設・ＦＭ・企業誘致等）\ESCO関係\R4.-元気村\⑪募集要領に関する質疑・回答\"/>
    </mc:Choice>
  </mc:AlternateContent>
  <bookViews>
    <workbookView xWindow="0" yWindow="0" windowWidth="20490" windowHeight="7560"/>
  </bookViews>
  <sheets>
    <sheet name="ベースライン" sheetId="1" r:id="rId1"/>
  </sheets>
  <definedNames>
    <definedName name="_xlnm.Print_Area" localSheetId="0">ベースライン!$A$1:$H$127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1" l="1"/>
  <c r="H129" i="1"/>
  <c r="D130" i="1"/>
  <c r="D129" i="1"/>
  <c r="I130" i="1" l="1"/>
  <c r="H63" i="1"/>
  <c r="G63" i="1"/>
  <c r="C63" i="1"/>
  <c r="F126" i="1"/>
  <c r="H126" i="1"/>
  <c r="G126" i="1"/>
  <c r="C126" i="1"/>
  <c r="G125" i="1" l="1"/>
  <c r="H124" i="1"/>
  <c r="H125" i="1" s="1"/>
  <c r="G124" i="1"/>
  <c r="F124" i="1"/>
  <c r="E124" i="1"/>
  <c r="D124" i="1"/>
  <c r="C124" i="1"/>
  <c r="C125" i="1" s="1"/>
  <c r="F111" i="1"/>
  <c r="H110" i="1"/>
  <c r="G110" i="1"/>
  <c r="F110" i="1"/>
  <c r="E110" i="1"/>
  <c r="D110" i="1"/>
  <c r="C110" i="1"/>
  <c r="H96" i="1"/>
  <c r="G96" i="1"/>
  <c r="F96" i="1"/>
  <c r="F97" i="1" s="1"/>
  <c r="E96" i="1"/>
  <c r="D96" i="1"/>
  <c r="C96" i="1"/>
  <c r="H82" i="1"/>
  <c r="G82" i="1"/>
  <c r="F82" i="1"/>
  <c r="E82" i="1"/>
  <c r="D82" i="1"/>
  <c r="C82" i="1"/>
  <c r="H61" i="1"/>
  <c r="H62" i="1" s="1"/>
  <c r="G61" i="1"/>
  <c r="G62" i="1" s="1"/>
  <c r="F61" i="1"/>
  <c r="F62" i="1" s="1"/>
  <c r="E61" i="1"/>
  <c r="D61" i="1"/>
  <c r="C61" i="1"/>
  <c r="C62" i="1" s="1"/>
  <c r="H47" i="1"/>
  <c r="G47" i="1"/>
  <c r="F47" i="1"/>
  <c r="E47" i="1"/>
  <c r="D47" i="1"/>
  <c r="C47" i="1"/>
  <c r="F34" i="1"/>
  <c r="H33" i="1"/>
  <c r="G33" i="1"/>
  <c r="F33" i="1"/>
  <c r="E33" i="1"/>
  <c r="D33" i="1"/>
  <c r="C33" i="1"/>
  <c r="H19" i="1"/>
  <c r="G19" i="1"/>
  <c r="F19" i="1"/>
  <c r="E19" i="1"/>
  <c r="D19" i="1"/>
  <c r="C19" i="1"/>
  <c r="F83" i="1" l="1"/>
  <c r="I129" i="1" l="1"/>
</calcChain>
</file>

<file path=xl/sharedStrings.xml><?xml version="1.0" encoding="utf-8"?>
<sst xmlns="http://schemas.openxmlformats.org/spreadsheetml/2006/main" count="45" uniqueCount="27">
  <si>
    <t>別紙１「ベースライン基本データ」</t>
    <rPh sb="0" eb="2">
      <t>ベッシ</t>
    </rPh>
    <rPh sb="10" eb="12">
      <t>キホン</t>
    </rPh>
    <phoneticPr fontId="3"/>
  </si>
  <si>
    <t>１.エネルギー使用量</t>
    <rPh sb="7" eb="10">
      <t>シヨウリョウ</t>
    </rPh>
    <phoneticPr fontId="3"/>
  </si>
  <si>
    <t>年度</t>
    <rPh sb="0" eb="2">
      <t>ネンド</t>
    </rPh>
    <phoneticPr fontId="3"/>
  </si>
  <si>
    <t>月</t>
    <rPh sb="0" eb="1">
      <t>ツキ</t>
    </rPh>
    <phoneticPr fontId="3"/>
  </si>
  <si>
    <t>電気（kwh）</t>
    <rPh sb="0" eb="2">
      <t>デンキ</t>
    </rPh>
    <phoneticPr fontId="3"/>
  </si>
  <si>
    <t>ガス</t>
    <phoneticPr fontId="3"/>
  </si>
  <si>
    <t>水道（㎥）</t>
    <rPh sb="0" eb="2">
      <t>スイドウ</t>
    </rPh>
    <phoneticPr fontId="3"/>
  </si>
  <si>
    <t>重油（L）</t>
    <rPh sb="0" eb="2">
      <t>ジュウユ</t>
    </rPh>
    <phoneticPr fontId="3"/>
  </si>
  <si>
    <t>中部電力</t>
    <rPh sb="0" eb="4">
      <t>チュウブデンリョク</t>
    </rPh>
    <phoneticPr fontId="3"/>
  </si>
  <si>
    <t>ｴﾈｻｰﾌﾞ</t>
    <phoneticPr fontId="3"/>
  </si>
  <si>
    <t>関西電力</t>
    <rPh sb="0" eb="4">
      <t>カンサイデンリョク</t>
    </rPh>
    <phoneticPr fontId="3"/>
  </si>
  <si>
    <t>2019年度集計</t>
    <rPh sb="4" eb="6">
      <t>ネンド</t>
    </rPh>
    <rPh sb="6" eb="8">
      <t>シュウケイ</t>
    </rPh>
    <phoneticPr fontId="3"/>
  </si>
  <si>
    <t>2020年度集計</t>
    <rPh sb="4" eb="5">
      <t>ネン</t>
    </rPh>
    <rPh sb="5" eb="6">
      <t>ド</t>
    </rPh>
    <rPh sb="6" eb="8">
      <t>シュウケイ</t>
    </rPh>
    <phoneticPr fontId="3"/>
  </si>
  <si>
    <t>2021年度集計</t>
    <rPh sb="4" eb="6">
      <t>ネンド</t>
    </rPh>
    <rPh sb="6" eb="8">
      <t>シュウケイ</t>
    </rPh>
    <phoneticPr fontId="3"/>
  </si>
  <si>
    <t>2022
（マルシェ含まず）</t>
    <rPh sb="10" eb="11">
      <t>フク</t>
    </rPh>
    <phoneticPr fontId="3"/>
  </si>
  <si>
    <t>2022年度集計</t>
    <rPh sb="4" eb="6">
      <t>ネンド</t>
    </rPh>
    <rPh sb="6" eb="8">
      <t>シュウケイ</t>
    </rPh>
    <phoneticPr fontId="3"/>
  </si>
  <si>
    <t>単純平均値</t>
    <rPh sb="0" eb="2">
      <t>タンジュン</t>
    </rPh>
    <rPh sb="2" eb="5">
      <t>ヘイキンチ</t>
    </rPh>
    <phoneticPr fontId="3"/>
  </si>
  <si>
    <t>※請求書から参考（実態使用月は前月使用料となる。）</t>
    <rPh sb="1" eb="4">
      <t>セイキュウショ</t>
    </rPh>
    <rPh sb="6" eb="8">
      <t>サンコウ</t>
    </rPh>
    <rPh sb="9" eb="11">
      <t>ジッタイ</t>
    </rPh>
    <rPh sb="11" eb="13">
      <t>シヨウ</t>
    </rPh>
    <rPh sb="13" eb="14">
      <t>ツキ</t>
    </rPh>
    <rPh sb="15" eb="17">
      <t>ゼンゲツ</t>
    </rPh>
    <rPh sb="17" eb="20">
      <t>シヨウリョウ</t>
    </rPh>
    <phoneticPr fontId="3"/>
  </si>
  <si>
    <t>２.光熱水費（単位：円、税込）</t>
    <rPh sb="2" eb="6">
      <t>コウネツスイヒ</t>
    </rPh>
    <rPh sb="7" eb="9">
      <t>タンイ</t>
    </rPh>
    <rPh sb="10" eb="11">
      <t>エン</t>
    </rPh>
    <rPh sb="12" eb="14">
      <t>ゼイコ</t>
    </rPh>
    <phoneticPr fontId="3"/>
  </si>
  <si>
    <t>電気</t>
    <rPh sb="0" eb="2">
      <t>デンキ</t>
    </rPh>
    <phoneticPr fontId="3"/>
  </si>
  <si>
    <t>ガス</t>
    <phoneticPr fontId="3"/>
  </si>
  <si>
    <t>水道</t>
    <rPh sb="0" eb="2">
      <t>スイドウ</t>
    </rPh>
    <phoneticPr fontId="3"/>
  </si>
  <si>
    <t>重油</t>
    <rPh sb="0" eb="2">
      <t>ジュウユ</t>
    </rPh>
    <phoneticPr fontId="3"/>
  </si>
  <si>
    <t>ｴﾈｻｰﾌﾞ</t>
    <phoneticPr fontId="3"/>
  </si>
  <si>
    <t>単純年平均値</t>
    <rPh sb="0" eb="2">
      <t>タンジュン</t>
    </rPh>
    <rPh sb="2" eb="3">
      <t>ネn</t>
    </rPh>
    <rPh sb="3" eb="6">
      <t>ヘイキンチ</t>
    </rPh>
    <phoneticPr fontId="3"/>
  </si>
  <si>
    <t>１次エネルギー</t>
    <rPh sb="1" eb="2">
      <t>ジ</t>
    </rPh>
    <phoneticPr fontId="3"/>
  </si>
  <si>
    <t>二酸化炭素</t>
    <rPh sb="0" eb="3">
      <t>ニサンカ</t>
    </rPh>
    <rPh sb="3" eb="5">
      <t>タンソ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</si>
</sst>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4" xfId="0" applyNumberFormat="1" applyBorder="1" applyAlignment="1">
      <alignment horizontal="center" vertical="center"/>
    </xf>
    <xf numFmtId="38" fontId="0" fillId="0" borderId="26" xfId="0" applyNumberFormat="1" applyBorder="1" applyAlignment="1">
      <alignment horizontal="center" vertical="center"/>
    </xf>
    <xf numFmtId="38" fontId="0" fillId="3" borderId="27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0" fillId="4" borderId="10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19" xfId="0" applyNumberForma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38" fontId="0" fillId="3" borderId="27" xfId="1" applyFont="1" applyFill="1" applyBorder="1" applyAlignment="1">
      <alignment horizontal="center" vertical="center"/>
    </xf>
    <xf numFmtId="177" fontId="0" fillId="3" borderId="27" xfId="0" applyNumberFormat="1" applyFill="1" applyBorder="1" applyAlignment="1">
      <alignment horizontal="center" vertical="center"/>
    </xf>
    <xf numFmtId="177" fontId="0" fillId="3" borderId="27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"/>
  <sheetViews>
    <sheetView tabSelected="1" view="pageBreakPreview" topLeftCell="A121" zoomScaleNormal="100" zoomScaleSheetLayoutView="100" workbookViewId="0">
      <selection activeCell="I132" sqref="I132"/>
    </sheetView>
  </sheetViews>
  <sheetFormatPr defaultColWidth="8.875" defaultRowHeight="18.75" x14ac:dyDescent="0.4"/>
  <cols>
    <col min="1" max="1" width="11.5" customWidth="1"/>
    <col min="2" max="2" width="9" customWidth="1"/>
    <col min="3" max="8" width="12.125" customWidth="1"/>
    <col min="9" max="9" width="25" customWidth="1"/>
    <col min="10" max="11" width="3.625" customWidth="1"/>
    <col min="12" max="12" width="10" bestFit="1" customWidth="1"/>
  </cols>
  <sheetData>
    <row r="2" spans="1:8" x14ac:dyDescent="0.4">
      <c r="A2" t="s">
        <v>0</v>
      </c>
    </row>
    <row r="4" spans="1:8" x14ac:dyDescent="0.4">
      <c r="A4" t="s">
        <v>1</v>
      </c>
    </row>
    <row r="5" spans="1:8" ht="14.25" customHeight="1" x14ac:dyDescent="0.4">
      <c r="A5" s="1" t="s">
        <v>2</v>
      </c>
      <c r="B5" s="2" t="s">
        <v>3</v>
      </c>
      <c r="C5" s="62" t="s">
        <v>4</v>
      </c>
      <c r="D5" s="62"/>
      <c r="E5" s="63"/>
      <c r="F5" s="3" t="s">
        <v>5</v>
      </c>
      <c r="G5" s="3" t="s">
        <v>6</v>
      </c>
      <c r="H5" s="4" t="s">
        <v>7</v>
      </c>
    </row>
    <row r="6" spans="1:8" ht="14.25" customHeight="1" x14ac:dyDescent="0.4">
      <c r="A6" s="5"/>
      <c r="B6" s="2"/>
      <c r="C6" s="6" t="s">
        <v>8</v>
      </c>
      <c r="D6" s="6" t="s">
        <v>9</v>
      </c>
      <c r="E6" s="6" t="s">
        <v>10</v>
      </c>
      <c r="F6" s="2"/>
      <c r="G6" s="2"/>
      <c r="H6" s="2"/>
    </row>
    <row r="7" spans="1:8" ht="14.25" customHeight="1" x14ac:dyDescent="0.4">
      <c r="A7" s="64">
        <v>2019</v>
      </c>
      <c r="B7" s="7">
        <v>4</v>
      </c>
      <c r="C7" s="8">
        <v>10053</v>
      </c>
      <c r="D7" s="8"/>
      <c r="E7" s="8"/>
      <c r="F7" s="9"/>
      <c r="G7" s="8">
        <v>317</v>
      </c>
      <c r="H7" s="8">
        <v>2000</v>
      </c>
    </row>
    <row r="8" spans="1:8" ht="14.25" customHeight="1" x14ac:dyDescent="0.4">
      <c r="A8" s="65"/>
      <c r="B8" s="7">
        <v>5</v>
      </c>
      <c r="C8" s="8">
        <v>11383</v>
      </c>
      <c r="D8" s="8"/>
      <c r="E8" s="8"/>
      <c r="F8" s="10"/>
      <c r="G8" s="8">
        <v>300</v>
      </c>
      <c r="H8" s="8">
        <v>1500</v>
      </c>
    </row>
    <row r="9" spans="1:8" ht="14.25" customHeight="1" x14ac:dyDescent="0.4">
      <c r="A9" s="65"/>
      <c r="B9" s="7">
        <v>6</v>
      </c>
      <c r="C9" s="8">
        <v>14471</v>
      </c>
      <c r="D9" s="8"/>
      <c r="E9" s="8"/>
      <c r="F9" s="10"/>
      <c r="G9" s="8">
        <v>312</v>
      </c>
      <c r="H9" s="8">
        <v>2000</v>
      </c>
    </row>
    <row r="10" spans="1:8" ht="14.25" customHeight="1" x14ac:dyDescent="0.4">
      <c r="A10" s="65"/>
      <c r="B10" s="7">
        <v>7</v>
      </c>
      <c r="C10" s="8">
        <v>16850</v>
      </c>
      <c r="D10" s="8"/>
      <c r="E10" s="8"/>
      <c r="F10" s="10"/>
      <c r="G10" s="8">
        <v>350</v>
      </c>
      <c r="H10" s="8">
        <v>1500</v>
      </c>
    </row>
    <row r="11" spans="1:8" ht="14.25" customHeight="1" x14ac:dyDescent="0.4">
      <c r="A11" s="65"/>
      <c r="B11" s="7">
        <v>8</v>
      </c>
      <c r="C11" s="8">
        <v>18533</v>
      </c>
      <c r="D11" s="8"/>
      <c r="E11" s="8"/>
      <c r="F11" s="10"/>
      <c r="G11" s="8">
        <v>444</v>
      </c>
      <c r="H11" s="8">
        <v>2000</v>
      </c>
    </row>
    <row r="12" spans="1:8" ht="14.25" customHeight="1" x14ac:dyDescent="0.4">
      <c r="A12" s="65"/>
      <c r="B12" s="7">
        <v>9</v>
      </c>
      <c r="C12" s="8">
        <v>15665</v>
      </c>
      <c r="D12" s="8"/>
      <c r="E12" s="8"/>
      <c r="F12" s="10"/>
      <c r="G12" s="8">
        <v>296</v>
      </c>
      <c r="H12" s="8">
        <v>1800</v>
      </c>
    </row>
    <row r="13" spans="1:8" ht="14.25" customHeight="1" x14ac:dyDescent="0.4">
      <c r="A13" s="65"/>
      <c r="B13" s="7">
        <v>10</v>
      </c>
      <c r="C13" s="8">
        <v>11761</v>
      </c>
      <c r="D13" s="8"/>
      <c r="E13" s="8"/>
      <c r="F13" s="10"/>
      <c r="G13" s="8">
        <v>343</v>
      </c>
      <c r="H13" s="8">
        <v>2000</v>
      </c>
    </row>
    <row r="14" spans="1:8" ht="14.25" customHeight="1" x14ac:dyDescent="0.4">
      <c r="A14" s="65"/>
      <c r="B14" s="7">
        <v>11</v>
      </c>
      <c r="C14" s="8">
        <v>10819</v>
      </c>
      <c r="D14" s="8"/>
      <c r="E14" s="8"/>
      <c r="F14" s="10"/>
      <c r="G14" s="8">
        <v>246</v>
      </c>
      <c r="H14" s="8">
        <v>1500</v>
      </c>
    </row>
    <row r="15" spans="1:8" ht="14.25" customHeight="1" x14ac:dyDescent="0.4">
      <c r="A15" s="65"/>
      <c r="B15" s="7">
        <v>12</v>
      </c>
      <c r="C15" s="8">
        <v>13505</v>
      </c>
      <c r="D15" s="8"/>
      <c r="E15" s="8"/>
      <c r="F15" s="10"/>
      <c r="G15" s="8">
        <v>229</v>
      </c>
      <c r="H15" s="8">
        <v>2000</v>
      </c>
    </row>
    <row r="16" spans="1:8" ht="14.25" customHeight="1" x14ac:dyDescent="0.4">
      <c r="A16" s="65"/>
      <c r="B16" s="7">
        <v>1</v>
      </c>
      <c r="C16" s="8">
        <v>13986</v>
      </c>
      <c r="D16" s="8"/>
      <c r="E16" s="8"/>
      <c r="F16" s="10"/>
      <c r="G16" s="8">
        <v>269</v>
      </c>
      <c r="H16" s="8">
        <v>2000</v>
      </c>
    </row>
    <row r="17" spans="1:8" ht="14.25" customHeight="1" x14ac:dyDescent="0.4">
      <c r="A17" s="65"/>
      <c r="B17" s="7">
        <v>2</v>
      </c>
      <c r="C17" s="8"/>
      <c r="D17" s="8">
        <v>14529</v>
      </c>
      <c r="E17" s="8"/>
      <c r="F17" s="10"/>
      <c r="G17" s="8">
        <v>273</v>
      </c>
      <c r="H17" s="8">
        <v>3300</v>
      </c>
    </row>
    <row r="18" spans="1:8" ht="14.25" customHeight="1" thickBot="1" x14ac:dyDescent="0.45">
      <c r="A18" s="66"/>
      <c r="B18" s="11">
        <v>3</v>
      </c>
      <c r="C18" s="12"/>
      <c r="D18" s="12">
        <v>5518</v>
      </c>
      <c r="E18" s="12"/>
      <c r="F18" s="13"/>
      <c r="G18" s="12">
        <v>29</v>
      </c>
      <c r="H18" s="12">
        <v>0</v>
      </c>
    </row>
    <row r="19" spans="1:8" ht="14.25" customHeight="1" thickBot="1" x14ac:dyDescent="0.45">
      <c r="A19" s="57" t="s">
        <v>11</v>
      </c>
      <c r="B19" s="67"/>
      <c r="C19" s="14">
        <f t="shared" ref="C19:H19" si="0">SUM(C7:C18)</f>
        <v>137026</v>
      </c>
      <c r="D19" s="14">
        <f t="shared" si="0"/>
        <v>20047</v>
      </c>
      <c r="E19" s="14">
        <f t="shared" si="0"/>
        <v>0</v>
      </c>
      <c r="F19" s="14">
        <f t="shared" si="0"/>
        <v>0</v>
      </c>
      <c r="G19" s="14">
        <f t="shared" si="0"/>
        <v>3408</v>
      </c>
      <c r="H19" s="14">
        <f t="shared" si="0"/>
        <v>21600</v>
      </c>
    </row>
    <row r="20" spans="1:8" ht="14.25" customHeight="1" thickBot="1" x14ac:dyDescent="0.45">
      <c r="A20" s="57" t="s">
        <v>11</v>
      </c>
      <c r="B20" s="67"/>
      <c r="C20" s="68">
        <v>157073</v>
      </c>
      <c r="D20" s="69"/>
      <c r="E20" s="70"/>
      <c r="F20" s="14">
        <v>0</v>
      </c>
      <c r="G20" s="14">
        <v>3408</v>
      </c>
      <c r="H20" s="14">
        <v>21600</v>
      </c>
    </row>
    <row r="21" spans="1:8" ht="14.25" customHeight="1" x14ac:dyDescent="0.4">
      <c r="A21" s="71">
        <v>2020</v>
      </c>
      <c r="B21" s="15">
        <v>4</v>
      </c>
      <c r="C21" s="16"/>
      <c r="D21" s="16">
        <v>4416</v>
      </c>
      <c r="E21" s="16"/>
      <c r="F21" s="9"/>
      <c r="G21" s="16">
        <v>23</v>
      </c>
      <c r="H21" s="16">
        <v>0</v>
      </c>
    </row>
    <row r="22" spans="1:8" ht="14.25" customHeight="1" x14ac:dyDescent="0.4">
      <c r="A22" s="65"/>
      <c r="B22" s="7">
        <v>5</v>
      </c>
      <c r="C22" s="8"/>
      <c r="D22" s="8">
        <v>3480</v>
      </c>
      <c r="E22" s="8"/>
      <c r="F22" s="10"/>
      <c r="G22" s="8">
        <v>17</v>
      </c>
      <c r="H22" s="8">
        <v>0</v>
      </c>
    </row>
    <row r="23" spans="1:8" ht="14.25" customHeight="1" x14ac:dyDescent="0.4">
      <c r="A23" s="65"/>
      <c r="B23" s="7">
        <v>6</v>
      </c>
      <c r="C23" s="8"/>
      <c r="D23" s="8">
        <v>9590</v>
      </c>
      <c r="E23" s="8"/>
      <c r="F23" s="10"/>
      <c r="G23" s="8">
        <v>54</v>
      </c>
      <c r="H23" s="8">
        <v>0</v>
      </c>
    </row>
    <row r="24" spans="1:8" ht="14.25" customHeight="1" x14ac:dyDescent="0.4">
      <c r="A24" s="65"/>
      <c r="B24" s="7">
        <v>7</v>
      </c>
      <c r="C24" s="8"/>
      <c r="D24" s="8">
        <v>13433</v>
      </c>
      <c r="E24" s="8"/>
      <c r="F24" s="10"/>
      <c r="G24" s="8">
        <v>97</v>
      </c>
      <c r="H24" s="8">
        <v>3000</v>
      </c>
    </row>
    <row r="25" spans="1:8" ht="14.25" customHeight="1" x14ac:dyDescent="0.4">
      <c r="A25" s="65"/>
      <c r="B25" s="7">
        <v>8</v>
      </c>
      <c r="C25" s="8"/>
      <c r="D25" s="8">
        <v>13652</v>
      </c>
      <c r="E25" s="8"/>
      <c r="F25" s="10"/>
      <c r="G25" s="8">
        <v>118</v>
      </c>
      <c r="H25" s="8">
        <v>1500</v>
      </c>
    </row>
    <row r="26" spans="1:8" ht="14.25" customHeight="1" x14ac:dyDescent="0.4">
      <c r="A26" s="65"/>
      <c r="B26" s="7">
        <v>9</v>
      </c>
      <c r="C26" s="8"/>
      <c r="D26" s="8">
        <v>12250</v>
      </c>
      <c r="E26" s="8"/>
      <c r="F26" s="10"/>
      <c r="G26" s="8">
        <v>71</v>
      </c>
      <c r="H26" s="8">
        <v>1500</v>
      </c>
    </row>
    <row r="27" spans="1:8" ht="14.25" customHeight="1" x14ac:dyDescent="0.4">
      <c r="A27" s="65"/>
      <c r="B27" s="7">
        <v>10</v>
      </c>
      <c r="C27" s="8"/>
      <c r="D27" s="8">
        <v>8864</v>
      </c>
      <c r="E27" s="8"/>
      <c r="F27" s="10"/>
      <c r="G27" s="8">
        <v>55</v>
      </c>
      <c r="H27" s="8">
        <v>1400</v>
      </c>
    </row>
    <row r="28" spans="1:8" ht="14.25" customHeight="1" x14ac:dyDescent="0.4">
      <c r="A28" s="65"/>
      <c r="B28" s="7">
        <v>11</v>
      </c>
      <c r="C28" s="8"/>
      <c r="D28" s="8">
        <v>8661</v>
      </c>
      <c r="E28" s="8"/>
      <c r="F28" s="10"/>
      <c r="G28" s="8">
        <v>53</v>
      </c>
      <c r="H28" s="8">
        <v>0</v>
      </c>
    </row>
    <row r="29" spans="1:8" ht="14.25" customHeight="1" x14ac:dyDescent="0.4">
      <c r="A29" s="65"/>
      <c r="B29" s="7">
        <v>12</v>
      </c>
      <c r="C29" s="8"/>
      <c r="D29" s="8">
        <v>10266</v>
      </c>
      <c r="E29" s="8">
        <v>9</v>
      </c>
      <c r="F29" s="10"/>
      <c r="G29" s="8">
        <v>77</v>
      </c>
      <c r="H29" s="8">
        <v>1200</v>
      </c>
    </row>
    <row r="30" spans="1:8" ht="14.25" customHeight="1" x14ac:dyDescent="0.4">
      <c r="A30" s="65"/>
      <c r="B30" s="7">
        <v>1</v>
      </c>
      <c r="C30" s="8"/>
      <c r="D30" s="8">
        <v>10272</v>
      </c>
      <c r="E30" s="8">
        <v>53</v>
      </c>
      <c r="F30" s="10"/>
      <c r="G30" s="8">
        <v>43</v>
      </c>
      <c r="H30" s="8">
        <v>1500</v>
      </c>
    </row>
    <row r="31" spans="1:8" ht="14.25" customHeight="1" x14ac:dyDescent="0.4">
      <c r="A31" s="65"/>
      <c r="B31" s="7">
        <v>2</v>
      </c>
      <c r="C31" s="8"/>
      <c r="D31" s="8">
        <v>10408</v>
      </c>
      <c r="E31" s="8">
        <v>108</v>
      </c>
      <c r="F31" s="10"/>
      <c r="G31" s="8">
        <v>57</v>
      </c>
      <c r="H31" s="8">
        <v>1500</v>
      </c>
    </row>
    <row r="32" spans="1:8" ht="14.25" customHeight="1" thickBot="1" x14ac:dyDescent="0.45">
      <c r="A32" s="66"/>
      <c r="B32" s="11">
        <v>3</v>
      </c>
      <c r="C32" s="12"/>
      <c r="D32" s="12">
        <v>9818</v>
      </c>
      <c r="E32" s="12">
        <v>279</v>
      </c>
      <c r="F32" s="13"/>
      <c r="G32" s="12">
        <v>49</v>
      </c>
      <c r="H32" s="12">
        <v>1300</v>
      </c>
    </row>
    <row r="33" spans="1:8" ht="14.25" customHeight="1" thickBot="1" x14ac:dyDescent="0.45">
      <c r="A33" s="72" t="s">
        <v>12</v>
      </c>
      <c r="B33" s="73"/>
      <c r="C33" s="17">
        <f t="shared" ref="C33:H33" si="1">SUM(C21:C32)</f>
        <v>0</v>
      </c>
      <c r="D33" s="17">
        <f t="shared" si="1"/>
        <v>115110</v>
      </c>
      <c r="E33" s="17">
        <f t="shared" si="1"/>
        <v>449</v>
      </c>
      <c r="F33" s="17">
        <f t="shared" si="1"/>
        <v>0</v>
      </c>
      <c r="G33" s="17">
        <f t="shared" si="1"/>
        <v>714</v>
      </c>
      <c r="H33" s="17">
        <f t="shared" si="1"/>
        <v>12900</v>
      </c>
    </row>
    <row r="34" spans="1:8" ht="14.25" customHeight="1" thickBot="1" x14ac:dyDescent="0.45">
      <c r="A34" s="72" t="s">
        <v>12</v>
      </c>
      <c r="B34" s="73"/>
      <c r="C34" s="68">
        <v>115559</v>
      </c>
      <c r="D34" s="69"/>
      <c r="E34" s="70"/>
      <c r="F34" s="17">
        <f>SUM(F22:F33)</f>
        <v>0</v>
      </c>
      <c r="G34" s="17">
        <v>714</v>
      </c>
      <c r="H34" s="17">
        <v>12900</v>
      </c>
    </row>
    <row r="35" spans="1:8" ht="14.25" customHeight="1" x14ac:dyDescent="0.4">
      <c r="A35" s="71">
        <v>2021</v>
      </c>
      <c r="B35" s="15">
        <v>4</v>
      </c>
      <c r="C35" s="16"/>
      <c r="D35" s="16">
        <v>7465</v>
      </c>
      <c r="E35" s="16">
        <v>1105</v>
      </c>
      <c r="F35" s="16"/>
      <c r="G35" s="16">
        <v>41</v>
      </c>
      <c r="H35" s="16">
        <v>0</v>
      </c>
    </row>
    <row r="36" spans="1:8" ht="14.25" customHeight="1" x14ac:dyDescent="0.4">
      <c r="A36" s="65"/>
      <c r="B36" s="7">
        <v>5</v>
      </c>
      <c r="C36" s="8"/>
      <c r="D36" s="8">
        <v>7179</v>
      </c>
      <c r="E36" s="8">
        <v>1653</v>
      </c>
      <c r="F36" s="8"/>
      <c r="G36" s="8">
        <v>38</v>
      </c>
      <c r="H36" s="8">
        <v>0</v>
      </c>
    </row>
    <row r="37" spans="1:8" ht="14.25" customHeight="1" x14ac:dyDescent="0.4">
      <c r="A37" s="65"/>
      <c r="B37" s="7">
        <v>6</v>
      </c>
      <c r="C37" s="8"/>
      <c r="D37" s="8">
        <v>8880</v>
      </c>
      <c r="E37" s="8">
        <v>1678</v>
      </c>
      <c r="F37" s="8"/>
      <c r="G37" s="8">
        <v>31</v>
      </c>
      <c r="H37" s="8">
        <v>0</v>
      </c>
    </row>
    <row r="38" spans="1:8" ht="14.25" customHeight="1" x14ac:dyDescent="0.4">
      <c r="A38" s="65"/>
      <c r="B38" s="7">
        <v>7</v>
      </c>
      <c r="C38" s="8"/>
      <c r="D38" s="8">
        <v>15208</v>
      </c>
      <c r="E38" s="8">
        <v>1271</v>
      </c>
      <c r="F38" s="8"/>
      <c r="G38" s="8">
        <v>113</v>
      </c>
      <c r="H38" s="8">
        <v>1200</v>
      </c>
    </row>
    <row r="39" spans="1:8" ht="14.25" customHeight="1" x14ac:dyDescent="0.4">
      <c r="A39" s="65"/>
      <c r="B39" s="7">
        <v>8</v>
      </c>
      <c r="C39" s="8"/>
      <c r="D39" s="8">
        <v>14455</v>
      </c>
      <c r="E39" s="8">
        <v>3103</v>
      </c>
      <c r="F39" s="8"/>
      <c r="G39" s="8">
        <v>110</v>
      </c>
      <c r="H39" s="8">
        <v>2800</v>
      </c>
    </row>
    <row r="40" spans="1:8" ht="14.25" customHeight="1" x14ac:dyDescent="0.4">
      <c r="A40" s="65"/>
      <c r="B40" s="7">
        <v>9</v>
      </c>
      <c r="C40" s="8"/>
      <c r="D40" s="8">
        <v>12850</v>
      </c>
      <c r="E40" s="8">
        <v>2789</v>
      </c>
      <c r="F40" s="8"/>
      <c r="G40" s="8">
        <v>80</v>
      </c>
      <c r="H40" s="8">
        <v>1400</v>
      </c>
    </row>
    <row r="41" spans="1:8" ht="14.25" customHeight="1" x14ac:dyDescent="0.4">
      <c r="A41" s="65"/>
      <c r="B41" s="7">
        <v>10</v>
      </c>
      <c r="C41" s="8"/>
      <c r="D41" s="8">
        <v>11833</v>
      </c>
      <c r="E41" s="8">
        <v>2021</v>
      </c>
      <c r="F41" s="8"/>
      <c r="G41" s="8">
        <v>74</v>
      </c>
      <c r="H41" s="8">
        <v>0</v>
      </c>
    </row>
    <row r="42" spans="1:8" ht="14.25" customHeight="1" x14ac:dyDescent="0.4">
      <c r="A42" s="65"/>
      <c r="B42" s="7">
        <v>11</v>
      </c>
      <c r="C42" s="8"/>
      <c r="D42" s="8">
        <v>9167</v>
      </c>
      <c r="E42" s="8">
        <v>1430</v>
      </c>
      <c r="F42" s="8"/>
      <c r="G42" s="8">
        <v>46</v>
      </c>
      <c r="H42" s="8">
        <v>1400</v>
      </c>
    </row>
    <row r="43" spans="1:8" ht="14.25" customHeight="1" x14ac:dyDescent="0.4">
      <c r="A43" s="65"/>
      <c r="B43" s="7">
        <v>12</v>
      </c>
      <c r="C43" s="8"/>
      <c r="D43" s="8">
        <v>10932</v>
      </c>
      <c r="E43" s="8">
        <v>1563</v>
      </c>
      <c r="F43" s="8"/>
      <c r="G43" s="8">
        <v>42</v>
      </c>
      <c r="H43" s="8">
        <v>1300</v>
      </c>
    </row>
    <row r="44" spans="1:8" ht="14.25" customHeight="1" x14ac:dyDescent="0.4">
      <c r="A44" s="65"/>
      <c r="B44" s="7">
        <v>1</v>
      </c>
      <c r="C44" s="8"/>
      <c r="D44" s="8">
        <v>11968</v>
      </c>
      <c r="E44" s="8">
        <v>2169</v>
      </c>
      <c r="F44" s="8"/>
      <c r="G44" s="8">
        <v>43</v>
      </c>
      <c r="H44" s="8">
        <v>1400</v>
      </c>
    </row>
    <row r="45" spans="1:8" ht="14.25" customHeight="1" x14ac:dyDescent="0.4">
      <c r="A45" s="65"/>
      <c r="B45" s="7">
        <v>2</v>
      </c>
      <c r="C45" s="8"/>
      <c r="D45" s="8">
        <v>11856</v>
      </c>
      <c r="E45" s="8">
        <v>2269</v>
      </c>
      <c r="F45" s="8"/>
      <c r="G45" s="8">
        <v>45</v>
      </c>
      <c r="H45" s="8">
        <v>1500</v>
      </c>
    </row>
    <row r="46" spans="1:8" ht="14.25" customHeight="1" thickBot="1" x14ac:dyDescent="0.45">
      <c r="A46" s="66"/>
      <c r="B46" s="11">
        <v>3</v>
      </c>
      <c r="C46" s="18"/>
      <c r="D46" s="18">
        <v>11307</v>
      </c>
      <c r="E46" s="18">
        <v>1770</v>
      </c>
      <c r="F46" s="18"/>
      <c r="G46" s="18">
        <v>43</v>
      </c>
      <c r="H46" s="19">
        <v>0</v>
      </c>
    </row>
    <row r="47" spans="1:8" ht="14.25" customHeight="1" thickBot="1" x14ac:dyDescent="0.45">
      <c r="A47" s="57" t="s">
        <v>13</v>
      </c>
      <c r="B47" s="58"/>
      <c r="C47" s="20">
        <f t="shared" ref="C47:H47" si="2">SUM(C35:C46)</f>
        <v>0</v>
      </c>
      <c r="D47" s="20">
        <f t="shared" si="2"/>
        <v>133100</v>
      </c>
      <c r="E47" s="20">
        <f t="shared" si="2"/>
        <v>22821</v>
      </c>
      <c r="F47" s="20">
        <f t="shared" si="2"/>
        <v>0</v>
      </c>
      <c r="G47" s="20">
        <f t="shared" si="2"/>
        <v>706</v>
      </c>
      <c r="H47" s="21">
        <f t="shared" si="2"/>
        <v>11000</v>
      </c>
    </row>
    <row r="48" spans="1:8" ht="14.25" customHeight="1" thickBot="1" x14ac:dyDescent="0.45">
      <c r="A48" s="57" t="s">
        <v>13</v>
      </c>
      <c r="B48" s="58"/>
      <c r="C48" s="59">
        <v>154358</v>
      </c>
      <c r="D48" s="60"/>
      <c r="E48" s="61"/>
      <c r="F48" s="20">
        <v>0</v>
      </c>
      <c r="G48" s="20">
        <v>706</v>
      </c>
      <c r="H48" s="21">
        <v>11000</v>
      </c>
    </row>
    <row r="49" spans="1:8" ht="14.25" customHeight="1" x14ac:dyDescent="0.4">
      <c r="A49" s="74" t="s">
        <v>14</v>
      </c>
      <c r="B49" s="15">
        <v>4</v>
      </c>
      <c r="C49" s="16"/>
      <c r="D49" s="16">
        <v>8255</v>
      </c>
      <c r="E49" s="16">
        <v>1692</v>
      </c>
      <c r="F49" s="16"/>
      <c r="G49" s="16">
        <v>47</v>
      </c>
      <c r="H49" s="16">
        <v>1200</v>
      </c>
    </row>
    <row r="50" spans="1:8" ht="14.25" customHeight="1" x14ac:dyDescent="0.4">
      <c r="A50" s="65"/>
      <c r="B50" s="7">
        <v>5</v>
      </c>
      <c r="C50" s="8"/>
      <c r="D50" s="8">
        <v>9016</v>
      </c>
      <c r="E50" s="8">
        <v>1934</v>
      </c>
      <c r="F50" s="8"/>
      <c r="G50" s="8">
        <v>39</v>
      </c>
      <c r="H50" s="8">
        <v>0</v>
      </c>
    </row>
    <row r="51" spans="1:8" ht="14.25" customHeight="1" x14ac:dyDescent="0.4">
      <c r="A51" s="65"/>
      <c r="B51" s="7">
        <v>6</v>
      </c>
      <c r="C51" s="8"/>
      <c r="D51" s="8">
        <v>13264</v>
      </c>
      <c r="E51" s="8">
        <v>2273</v>
      </c>
      <c r="F51" s="8"/>
      <c r="G51" s="8">
        <v>90</v>
      </c>
      <c r="H51" s="8">
        <v>1400</v>
      </c>
    </row>
    <row r="52" spans="1:8" ht="14.25" customHeight="1" x14ac:dyDescent="0.4">
      <c r="A52" s="65"/>
      <c r="B52" s="7">
        <v>7</v>
      </c>
      <c r="C52" s="8"/>
      <c r="D52" s="8">
        <v>16738</v>
      </c>
      <c r="E52" s="8">
        <v>3838</v>
      </c>
      <c r="F52" s="8"/>
      <c r="G52" s="8">
        <v>124</v>
      </c>
      <c r="H52" s="8">
        <v>2500</v>
      </c>
    </row>
    <row r="53" spans="1:8" ht="14.25" customHeight="1" x14ac:dyDescent="0.4">
      <c r="A53" s="65"/>
      <c r="B53" s="7">
        <v>8</v>
      </c>
      <c r="C53" s="8"/>
      <c r="D53" s="8">
        <v>15607</v>
      </c>
      <c r="E53" s="8">
        <v>3121</v>
      </c>
      <c r="F53" s="8"/>
      <c r="G53" s="8">
        <v>130</v>
      </c>
      <c r="H53" s="8">
        <v>1400</v>
      </c>
    </row>
    <row r="54" spans="1:8" ht="14.25" customHeight="1" x14ac:dyDescent="0.4">
      <c r="A54" s="65"/>
      <c r="B54" s="7">
        <v>9</v>
      </c>
      <c r="C54" s="8"/>
      <c r="D54" s="8">
        <v>13497</v>
      </c>
      <c r="E54" s="8">
        <v>3406</v>
      </c>
      <c r="F54" s="8"/>
      <c r="G54" s="8">
        <v>83</v>
      </c>
      <c r="H54" s="8">
        <v>1400</v>
      </c>
    </row>
    <row r="55" spans="1:8" ht="14.25" customHeight="1" x14ac:dyDescent="0.4">
      <c r="A55" s="65"/>
      <c r="B55" s="7">
        <v>10</v>
      </c>
      <c r="C55" s="8"/>
      <c r="D55" s="8">
        <v>10448</v>
      </c>
      <c r="E55" s="8">
        <v>1962</v>
      </c>
      <c r="F55" s="8"/>
      <c r="G55" s="8">
        <v>79</v>
      </c>
      <c r="H55" s="8">
        <v>1000</v>
      </c>
    </row>
    <row r="56" spans="1:8" ht="14.25" customHeight="1" x14ac:dyDescent="0.4">
      <c r="A56" s="65"/>
      <c r="B56" s="7">
        <v>11</v>
      </c>
      <c r="C56" s="8"/>
      <c r="D56" s="8">
        <v>8661</v>
      </c>
      <c r="E56" s="8">
        <v>1522</v>
      </c>
      <c r="F56" s="8"/>
      <c r="G56" s="8">
        <v>41</v>
      </c>
      <c r="H56" s="8">
        <v>0</v>
      </c>
    </row>
    <row r="57" spans="1:8" ht="14.25" customHeight="1" x14ac:dyDescent="0.4">
      <c r="A57" s="65"/>
      <c r="B57" s="7">
        <v>12</v>
      </c>
      <c r="C57" s="8"/>
      <c r="D57" s="8"/>
      <c r="E57" s="8"/>
      <c r="F57" s="8"/>
      <c r="G57" s="8"/>
      <c r="H57" s="8"/>
    </row>
    <row r="58" spans="1:8" ht="14.25" customHeight="1" x14ac:dyDescent="0.4">
      <c r="A58" s="65"/>
      <c r="B58" s="7">
        <v>1</v>
      </c>
      <c r="C58" s="8"/>
      <c r="D58" s="8"/>
      <c r="E58" s="8"/>
      <c r="F58" s="8"/>
      <c r="G58" s="8"/>
      <c r="H58" s="8"/>
    </row>
    <row r="59" spans="1:8" ht="14.25" customHeight="1" x14ac:dyDescent="0.4">
      <c r="A59" s="65"/>
      <c r="B59" s="7">
        <v>2</v>
      </c>
      <c r="C59" s="8"/>
      <c r="D59" s="8"/>
      <c r="E59" s="8"/>
      <c r="F59" s="8"/>
      <c r="G59" s="8"/>
      <c r="H59" s="8"/>
    </row>
    <row r="60" spans="1:8" ht="14.25" customHeight="1" thickBot="1" x14ac:dyDescent="0.45">
      <c r="A60" s="66"/>
      <c r="B60" s="11">
        <v>3</v>
      </c>
      <c r="C60" s="18"/>
      <c r="D60" s="18"/>
      <c r="E60" s="18"/>
      <c r="F60" s="18"/>
      <c r="G60" s="18"/>
      <c r="H60" s="19"/>
    </row>
    <row r="61" spans="1:8" ht="14.25" customHeight="1" thickBot="1" x14ac:dyDescent="0.45">
      <c r="A61" s="57" t="s">
        <v>15</v>
      </c>
      <c r="B61" s="58"/>
      <c r="C61" s="20">
        <f t="shared" ref="C61:H61" si="3">SUM(C49:C60)</f>
        <v>0</v>
      </c>
      <c r="D61" s="20">
        <f t="shared" si="3"/>
        <v>95486</v>
      </c>
      <c r="E61" s="20">
        <f t="shared" si="3"/>
        <v>19748</v>
      </c>
      <c r="F61" s="20">
        <f t="shared" si="3"/>
        <v>0</v>
      </c>
      <c r="G61" s="20">
        <f t="shared" si="3"/>
        <v>633</v>
      </c>
      <c r="H61" s="20">
        <f t="shared" si="3"/>
        <v>8900</v>
      </c>
    </row>
    <row r="62" spans="1:8" ht="14.25" customHeight="1" thickBot="1" x14ac:dyDescent="0.45">
      <c r="A62" s="57" t="s">
        <v>15</v>
      </c>
      <c r="B62" s="58"/>
      <c r="C62" s="59">
        <f>C61+D61+E61</f>
        <v>115234</v>
      </c>
      <c r="D62" s="60"/>
      <c r="E62" s="61"/>
      <c r="F62" s="20">
        <f>F61</f>
        <v>0</v>
      </c>
      <c r="G62" s="20">
        <f>G61</f>
        <v>633</v>
      </c>
      <c r="H62" s="20">
        <f>H61</f>
        <v>8900</v>
      </c>
    </row>
    <row r="63" spans="1:8" ht="14.25" customHeight="1" thickTop="1" thickBot="1" x14ac:dyDescent="0.45">
      <c r="A63" s="75" t="s">
        <v>16</v>
      </c>
      <c r="B63" s="75"/>
      <c r="C63" s="84">
        <f>(C20+C34+C48+C62)/44*12</f>
        <v>147879.27272727274</v>
      </c>
      <c r="D63" s="84"/>
      <c r="E63" s="84"/>
      <c r="F63" s="22">
        <v>0</v>
      </c>
      <c r="G63" s="85">
        <f>(G20+G34+G47+G62)/44*12</f>
        <v>1489.3636363636363</v>
      </c>
      <c r="H63" s="85">
        <f>(H20+H34+H47+H62)/44*12</f>
        <v>14836.363636363636</v>
      </c>
    </row>
    <row r="64" spans="1:8" ht="14.25" customHeight="1" thickTop="1" x14ac:dyDescent="0.4">
      <c r="A64" s="23" t="s">
        <v>17</v>
      </c>
      <c r="B64" s="24"/>
      <c r="C64" s="24"/>
      <c r="D64" s="24"/>
      <c r="E64" s="25"/>
      <c r="F64" s="25"/>
      <c r="G64" s="25"/>
      <c r="H64" s="25"/>
    </row>
    <row r="65" spans="1:8" ht="14.25" customHeight="1" x14ac:dyDescent="0.4">
      <c r="A65" s="24"/>
      <c r="B65" s="24"/>
      <c r="C65" s="24"/>
      <c r="D65" s="24"/>
      <c r="E65" s="25"/>
      <c r="F65" s="25"/>
      <c r="G65" s="25"/>
      <c r="H65" s="25"/>
    </row>
    <row r="67" spans="1:8" x14ac:dyDescent="0.4">
      <c r="A67" t="s">
        <v>18</v>
      </c>
    </row>
    <row r="68" spans="1:8" ht="14.25" customHeight="1" x14ac:dyDescent="0.4">
      <c r="A68" s="1" t="s">
        <v>2</v>
      </c>
      <c r="B68" s="2" t="s">
        <v>3</v>
      </c>
      <c r="C68" s="62" t="s">
        <v>19</v>
      </c>
      <c r="D68" s="62"/>
      <c r="E68" s="63"/>
      <c r="F68" s="3" t="s">
        <v>20</v>
      </c>
      <c r="G68" s="3" t="s">
        <v>21</v>
      </c>
      <c r="H68" s="4" t="s">
        <v>22</v>
      </c>
    </row>
    <row r="69" spans="1:8" ht="14.25" customHeight="1" x14ac:dyDescent="0.4">
      <c r="A69" s="5"/>
      <c r="B69" s="2"/>
      <c r="C69" s="6" t="s">
        <v>8</v>
      </c>
      <c r="D69" s="6" t="s">
        <v>23</v>
      </c>
      <c r="E69" s="6" t="s">
        <v>10</v>
      </c>
      <c r="F69" s="2"/>
      <c r="G69" s="2"/>
      <c r="H69" s="2"/>
    </row>
    <row r="70" spans="1:8" ht="14.25" customHeight="1" x14ac:dyDescent="0.4">
      <c r="A70" s="81">
        <v>2019</v>
      </c>
      <c r="B70" s="7">
        <v>4</v>
      </c>
      <c r="C70" s="26">
        <v>210745</v>
      </c>
      <c r="D70" s="8"/>
      <c r="E70" s="8"/>
      <c r="F70" s="27"/>
      <c r="G70" s="8">
        <v>128862</v>
      </c>
      <c r="H70" s="8">
        <v>146880</v>
      </c>
    </row>
    <row r="71" spans="1:8" ht="14.25" customHeight="1" x14ac:dyDescent="0.4">
      <c r="A71" s="65"/>
      <c r="B71" s="7">
        <v>5</v>
      </c>
      <c r="C71" s="26">
        <v>227845</v>
      </c>
      <c r="D71" s="8"/>
      <c r="E71" s="8"/>
      <c r="F71" s="28"/>
      <c r="G71" s="8">
        <v>122385</v>
      </c>
      <c r="H71" s="8">
        <v>110160</v>
      </c>
    </row>
    <row r="72" spans="1:8" ht="14.25" customHeight="1" x14ac:dyDescent="0.4">
      <c r="A72" s="65"/>
      <c r="B72" s="7">
        <v>6</v>
      </c>
      <c r="C72" s="26">
        <v>268301</v>
      </c>
      <c r="D72" s="8"/>
      <c r="E72" s="8"/>
      <c r="F72" s="28"/>
      <c r="G72" s="8">
        <v>126957</v>
      </c>
      <c r="H72" s="8">
        <v>149040</v>
      </c>
    </row>
    <row r="73" spans="1:8" ht="14.25" customHeight="1" x14ac:dyDescent="0.4">
      <c r="A73" s="65"/>
      <c r="B73" s="7">
        <v>7</v>
      </c>
      <c r="C73" s="26">
        <v>306206</v>
      </c>
      <c r="D73" s="8"/>
      <c r="E73" s="8"/>
      <c r="F73" s="28"/>
      <c r="G73" s="8">
        <v>141435</v>
      </c>
      <c r="H73" s="8">
        <v>111780</v>
      </c>
    </row>
    <row r="74" spans="1:8" ht="14.25" customHeight="1" x14ac:dyDescent="0.4">
      <c r="A74" s="65"/>
      <c r="B74" s="7">
        <v>8</v>
      </c>
      <c r="C74" s="26">
        <v>326837</v>
      </c>
      <c r="D74" s="8"/>
      <c r="E74" s="8"/>
      <c r="F74" s="28"/>
      <c r="G74" s="8">
        <v>177249</v>
      </c>
      <c r="H74" s="8">
        <v>144720</v>
      </c>
    </row>
    <row r="75" spans="1:8" ht="14.25" customHeight="1" x14ac:dyDescent="0.4">
      <c r="A75" s="65"/>
      <c r="B75" s="7">
        <v>9</v>
      </c>
      <c r="C75" s="29">
        <v>276258</v>
      </c>
      <c r="D75" s="8"/>
      <c r="E75" s="8"/>
      <c r="F75" s="28"/>
      <c r="G75" s="29">
        <v>118166</v>
      </c>
      <c r="H75" s="29">
        <v>164373</v>
      </c>
    </row>
    <row r="76" spans="1:8" ht="14.25" customHeight="1" x14ac:dyDescent="0.4">
      <c r="A76" s="65"/>
      <c r="B76" s="7">
        <v>10</v>
      </c>
      <c r="C76" s="26">
        <v>223675</v>
      </c>
      <c r="D76" s="8"/>
      <c r="E76" s="8"/>
      <c r="F76" s="28"/>
      <c r="G76" s="29">
        <v>141045</v>
      </c>
      <c r="H76" s="29">
        <v>178200</v>
      </c>
    </row>
    <row r="77" spans="1:8" ht="14.25" customHeight="1" x14ac:dyDescent="0.4">
      <c r="A77" s="65"/>
      <c r="B77" s="7">
        <v>11</v>
      </c>
      <c r="C77" s="26">
        <v>210626</v>
      </c>
      <c r="D77" s="8"/>
      <c r="E77" s="8"/>
      <c r="F77" s="28"/>
      <c r="G77" s="8">
        <v>103486</v>
      </c>
      <c r="H77" s="8">
        <v>133650</v>
      </c>
    </row>
    <row r="78" spans="1:8" ht="14.25" customHeight="1" x14ac:dyDescent="0.4">
      <c r="A78" s="65"/>
      <c r="B78" s="7">
        <v>12</v>
      </c>
      <c r="C78" s="26">
        <v>245486</v>
      </c>
      <c r="D78" s="8"/>
      <c r="E78" s="8"/>
      <c r="F78" s="28"/>
      <c r="G78" s="8">
        <v>96904</v>
      </c>
      <c r="H78" s="8">
        <v>178200</v>
      </c>
    </row>
    <row r="79" spans="1:8" ht="14.25" customHeight="1" x14ac:dyDescent="0.4">
      <c r="A79" s="65"/>
      <c r="B79" s="7">
        <v>1</v>
      </c>
      <c r="C79" s="26">
        <v>247492</v>
      </c>
      <c r="D79" s="8"/>
      <c r="E79" s="8"/>
      <c r="F79" s="28"/>
      <c r="G79" s="8">
        <v>112392</v>
      </c>
      <c r="H79" s="8">
        <v>189200</v>
      </c>
    </row>
    <row r="80" spans="1:8" ht="14.25" customHeight="1" x14ac:dyDescent="0.4">
      <c r="A80" s="65"/>
      <c r="B80" s="7">
        <v>2</v>
      </c>
      <c r="C80" s="8"/>
      <c r="D80" s="8">
        <v>281539</v>
      </c>
      <c r="E80" s="8"/>
      <c r="F80" s="28"/>
      <c r="G80" s="8">
        <v>113941</v>
      </c>
      <c r="H80" s="8">
        <v>312180</v>
      </c>
    </row>
    <row r="81" spans="1:15" ht="14.25" customHeight="1" thickBot="1" x14ac:dyDescent="0.45">
      <c r="A81" s="66"/>
      <c r="B81" s="11">
        <v>3</v>
      </c>
      <c r="C81" s="12"/>
      <c r="D81" s="12">
        <v>139339</v>
      </c>
      <c r="E81" s="12"/>
      <c r="F81" s="30"/>
      <c r="G81" s="12">
        <v>19464</v>
      </c>
      <c r="H81" s="12">
        <v>0</v>
      </c>
    </row>
    <row r="82" spans="1:15" ht="14.25" customHeight="1" thickBot="1" x14ac:dyDescent="0.45">
      <c r="A82" s="57" t="s">
        <v>11</v>
      </c>
      <c r="B82" s="67"/>
      <c r="C82" s="14">
        <f t="shared" ref="C82:G82" si="4">SUM(C70:C81)</f>
        <v>2543471</v>
      </c>
      <c r="D82" s="14">
        <f t="shared" si="4"/>
        <v>420878</v>
      </c>
      <c r="E82" s="14">
        <f t="shared" si="4"/>
        <v>0</v>
      </c>
      <c r="F82" s="14">
        <f t="shared" si="4"/>
        <v>0</v>
      </c>
      <c r="G82" s="14">
        <f t="shared" si="4"/>
        <v>1402286</v>
      </c>
      <c r="H82" s="14">
        <f>SUM(H70:H81)</f>
        <v>1818383</v>
      </c>
    </row>
    <row r="83" spans="1:15" ht="14.25" customHeight="1" thickBot="1" x14ac:dyDescent="0.45">
      <c r="A83" s="57" t="s">
        <v>11</v>
      </c>
      <c r="B83" s="67"/>
      <c r="C83" s="68">
        <v>2964349</v>
      </c>
      <c r="D83" s="69"/>
      <c r="E83" s="70"/>
      <c r="F83" s="14">
        <f>SUM(F71:F82)</f>
        <v>0</v>
      </c>
      <c r="G83" s="14">
        <v>1402286</v>
      </c>
      <c r="H83" s="14">
        <v>1818383</v>
      </c>
    </row>
    <row r="84" spans="1:15" ht="14.25" customHeight="1" x14ac:dyDescent="0.4">
      <c r="A84" s="71">
        <v>2020</v>
      </c>
      <c r="B84" s="15">
        <v>4</v>
      </c>
      <c r="C84" s="16"/>
      <c r="D84" s="16">
        <v>121821</v>
      </c>
      <c r="E84" s="16"/>
      <c r="F84" s="27"/>
      <c r="G84" s="16">
        <v>17141</v>
      </c>
      <c r="H84" s="16">
        <v>0</v>
      </c>
    </row>
    <row r="85" spans="1:15" ht="14.25" customHeight="1" x14ac:dyDescent="0.4">
      <c r="A85" s="65"/>
      <c r="B85" s="7">
        <v>5</v>
      </c>
      <c r="C85" s="8"/>
      <c r="D85" s="8">
        <v>107100</v>
      </c>
      <c r="E85" s="8"/>
      <c r="F85" s="28"/>
      <c r="G85" s="8">
        <v>14818</v>
      </c>
      <c r="H85" s="8">
        <v>0</v>
      </c>
    </row>
    <row r="86" spans="1:15" ht="14.25" customHeight="1" x14ac:dyDescent="0.4">
      <c r="A86" s="65"/>
      <c r="B86" s="7">
        <v>6</v>
      </c>
      <c r="C86" s="8"/>
      <c r="D86" s="8">
        <v>203105</v>
      </c>
      <c r="E86" s="8"/>
      <c r="F86" s="28"/>
      <c r="G86" s="8">
        <v>20908</v>
      </c>
      <c r="H86" s="8">
        <v>0</v>
      </c>
    </row>
    <row r="87" spans="1:15" ht="14.25" customHeight="1" x14ac:dyDescent="0.4">
      <c r="A87" s="65"/>
      <c r="B87" s="7">
        <v>7</v>
      </c>
      <c r="C87" s="8"/>
      <c r="D87" s="8">
        <v>275291</v>
      </c>
      <c r="E87" s="8"/>
      <c r="F87" s="28"/>
      <c r="G87" s="8">
        <v>37558</v>
      </c>
      <c r="H87" s="8">
        <v>231000</v>
      </c>
    </row>
    <row r="88" spans="1:15" ht="14.25" customHeight="1" x14ac:dyDescent="0.4">
      <c r="A88" s="65"/>
      <c r="B88" s="7">
        <v>8</v>
      </c>
      <c r="C88" s="8"/>
      <c r="D88" s="8">
        <v>278055</v>
      </c>
      <c r="E88" s="8"/>
      <c r="F88" s="28"/>
      <c r="G88" s="8">
        <v>45689</v>
      </c>
      <c r="H88" s="8">
        <v>110550</v>
      </c>
    </row>
    <row r="89" spans="1:15" ht="14.25" customHeight="1" x14ac:dyDescent="0.4">
      <c r="A89" s="65"/>
      <c r="B89" s="7">
        <v>9</v>
      </c>
      <c r="C89" s="8"/>
      <c r="D89" s="8">
        <v>250807</v>
      </c>
      <c r="E89" s="8"/>
      <c r="F89" s="28"/>
      <c r="G89" s="8">
        <v>35726</v>
      </c>
      <c r="H89" s="8">
        <v>110550</v>
      </c>
    </row>
    <row r="90" spans="1:15" ht="14.25" customHeight="1" x14ac:dyDescent="0.4">
      <c r="A90" s="65"/>
      <c r="B90" s="7">
        <v>10</v>
      </c>
      <c r="C90" s="8"/>
      <c r="D90" s="8">
        <v>182763</v>
      </c>
      <c r="E90" s="8"/>
      <c r="F90" s="28"/>
      <c r="G90" s="8">
        <v>29531</v>
      </c>
      <c r="H90" s="8">
        <v>103180</v>
      </c>
    </row>
    <row r="91" spans="1:15" ht="14.25" customHeight="1" x14ac:dyDescent="0.4">
      <c r="A91" s="65"/>
      <c r="B91" s="7">
        <v>11</v>
      </c>
      <c r="C91" s="8"/>
      <c r="D91" s="8">
        <v>176654</v>
      </c>
      <c r="E91" s="8"/>
      <c r="F91" s="28"/>
      <c r="G91" s="8">
        <v>28757</v>
      </c>
      <c r="H91" s="8">
        <v>0</v>
      </c>
    </row>
    <row r="92" spans="1:15" ht="14.25" customHeight="1" x14ac:dyDescent="0.4">
      <c r="A92" s="65"/>
      <c r="B92" s="7">
        <v>12</v>
      </c>
      <c r="C92" s="8"/>
      <c r="D92" s="8">
        <v>197019</v>
      </c>
      <c r="E92" s="8">
        <v>214</v>
      </c>
      <c r="F92" s="28"/>
      <c r="G92" s="8">
        <v>38050</v>
      </c>
      <c r="H92" s="8">
        <v>88440</v>
      </c>
    </row>
    <row r="93" spans="1:15" ht="14.25" customHeight="1" x14ac:dyDescent="0.4">
      <c r="A93" s="65"/>
      <c r="B93" s="7">
        <v>1</v>
      </c>
      <c r="C93" s="8"/>
      <c r="D93" s="8">
        <v>185480</v>
      </c>
      <c r="E93" s="8">
        <v>1180</v>
      </c>
      <c r="F93" s="28"/>
      <c r="G93" s="8">
        <v>24885</v>
      </c>
      <c r="H93" s="8">
        <v>110550</v>
      </c>
    </row>
    <row r="94" spans="1:15" ht="14.25" customHeight="1" x14ac:dyDescent="0.4">
      <c r="A94" s="65"/>
      <c r="B94" s="7">
        <v>2</v>
      </c>
      <c r="C94" s="8"/>
      <c r="D94" s="8">
        <v>187531</v>
      </c>
      <c r="E94" s="8">
        <v>2370</v>
      </c>
      <c r="F94" s="28"/>
      <c r="G94" s="8">
        <v>30306</v>
      </c>
      <c r="H94" s="8">
        <v>113850</v>
      </c>
      <c r="L94" s="25"/>
      <c r="O94" s="25"/>
    </row>
    <row r="95" spans="1:15" ht="14.25" customHeight="1" thickBot="1" x14ac:dyDescent="0.45">
      <c r="A95" s="66"/>
      <c r="B95" s="11">
        <v>3</v>
      </c>
      <c r="C95" s="12"/>
      <c r="D95" s="12">
        <v>180962</v>
      </c>
      <c r="E95" s="12">
        <v>7941</v>
      </c>
      <c r="F95" s="30"/>
      <c r="G95" s="12">
        <v>27208</v>
      </c>
      <c r="H95" s="12">
        <v>107250</v>
      </c>
      <c r="L95" s="25"/>
      <c r="O95" s="25"/>
    </row>
    <row r="96" spans="1:15" ht="14.25" customHeight="1" thickBot="1" x14ac:dyDescent="0.45">
      <c r="A96" s="72" t="s">
        <v>12</v>
      </c>
      <c r="B96" s="73"/>
      <c r="C96" s="17">
        <f t="shared" ref="C96:H96" si="5">SUM(C84:C95)</f>
        <v>0</v>
      </c>
      <c r="D96" s="17">
        <f t="shared" si="5"/>
        <v>2346588</v>
      </c>
      <c r="E96" s="17">
        <f t="shared" si="5"/>
        <v>11705</v>
      </c>
      <c r="F96" s="17">
        <f t="shared" si="5"/>
        <v>0</v>
      </c>
      <c r="G96" s="17">
        <f t="shared" si="5"/>
        <v>350577</v>
      </c>
      <c r="H96" s="17">
        <f t="shared" si="5"/>
        <v>975370</v>
      </c>
      <c r="L96" s="25"/>
      <c r="O96" s="25"/>
    </row>
    <row r="97" spans="1:15" ht="14.25" customHeight="1" thickBot="1" x14ac:dyDescent="0.45">
      <c r="A97" s="72" t="s">
        <v>12</v>
      </c>
      <c r="B97" s="73"/>
      <c r="C97" s="68">
        <v>2358293</v>
      </c>
      <c r="D97" s="69"/>
      <c r="E97" s="70"/>
      <c r="F97" s="17">
        <f>SUM(F85:F96)</f>
        <v>0</v>
      </c>
      <c r="G97" s="17">
        <v>350577</v>
      </c>
      <c r="H97" s="17">
        <v>975370</v>
      </c>
      <c r="L97" s="25"/>
      <c r="O97" s="25"/>
    </row>
    <row r="98" spans="1:15" ht="14.25" customHeight="1" x14ac:dyDescent="0.4">
      <c r="A98" s="71">
        <v>2021</v>
      </c>
      <c r="B98" s="31">
        <v>4</v>
      </c>
      <c r="C98" s="32"/>
      <c r="D98" s="32">
        <v>149303</v>
      </c>
      <c r="E98" s="33">
        <v>38581</v>
      </c>
      <c r="F98" s="16"/>
      <c r="G98" s="16">
        <v>24110</v>
      </c>
      <c r="H98" s="16">
        <v>0</v>
      </c>
      <c r="L98" s="25"/>
      <c r="O98" s="25"/>
    </row>
    <row r="99" spans="1:15" ht="14.25" customHeight="1" x14ac:dyDescent="0.4">
      <c r="A99" s="65"/>
      <c r="B99" s="34">
        <v>5</v>
      </c>
      <c r="C99" s="32"/>
      <c r="D99" s="32">
        <v>150220</v>
      </c>
      <c r="E99" s="35">
        <v>49184</v>
      </c>
      <c r="F99" s="8"/>
      <c r="G99" s="8">
        <v>22949</v>
      </c>
      <c r="H99" s="8">
        <v>0</v>
      </c>
      <c r="L99" s="25"/>
      <c r="O99" s="25"/>
    </row>
    <row r="100" spans="1:15" ht="14.25" customHeight="1" x14ac:dyDescent="0.4">
      <c r="A100" s="65"/>
      <c r="B100" s="34">
        <v>6</v>
      </c>
      <c r="C100" s="32"/>
      <c r="D100" s="32">
        <v>182459</v>
      </c>
      <c r="E100" s="36">
        <v>47999</v>
      </c>
      <c r="F100" s="8"/>
      <c r="G100" s="8">
        <v>20238</v>
      </c>
      <c r="H100" s="8">
        <v>0</v>
      </c>
      <c r="L100" s="25"/>
      <c r="O100" s="25"/>
    </row>
    <row r="101" spans="1:15" ht="14.25" customHeight="1" x14ac:dyDescent="0.4">
      <c r="A101" s="65"/>
      <c r="B101" s="34">
        <v>7</v>
      </c>
      <c r="C101" s="32"/>
      <c r="D101" s="32">
        <v>298630</v>
      </c>
      <c r="E101" s="35">
        <v>34829</v>
      </c>
      <c r="F101" s="8"/>
      <c r="G101" s="8">
        <v>51989</v>
      </c>
      <c r="H101" s="8">
        <v>112728</v>
      </c>
      <c r="L101" s="25"/>
      <c r="O101" s="25"/>
    </row>
    <row r="102" spans="1:15" ht="14.25" customHeight="1" x14ac:dyDescent="0.4">
      <c r="A102" s="65"/>
      <c r="B102" s="34">
        <v>8</v>
      </c>
      <c r="C102" s="32"/>
      <c r="D102" s="32">
        <v>285855</v>
      </c>
      <c r="E102" s="35">
        <v>78438</v>
      </c>
      <c r="F102" s="8"/>
      <c r="G102" s="8">
        <v>50827</v>
      </c>
      <c r="H102" s="8">
        <v>263032</v>
      </c>
      <c r="L102" s="25"/>
      <c r="O102" s="25"/>
    </row>
    <row r="103" spans="1:15" ht="14.25" customHeight="1" x14ac:dyDescent="0.4">
      <c r="A103" s="65"/>
      <c r="B103" s="34">
        <v>9</v>
      </c>
      <c r="C103" s="32"/>
      <c r="D103" s="32">
        <v>263084</v>
      </c>
      <c r="E103" s="35">
        <v>72484</v>
      </c>
      <c r="F103" s="8"/>
      <c r="G103" s="8">
        <v>39311</v>
      </c>
      <c r="H103" s="8">
        <v>132902</v>
      </c>
      <c r="L103" s="25"/>
      <c r="O103" s="25"/>
    </row>
    <row r="104" spans="1:15" ht="14.25" customHeight="1" x14ac:dyDescent="0.4">
      <c r="A104" s="65"/>
      <c r="B104" s="34">
        <v>10</v>
      </c>
      <c r="C104" s="32"/>
      <c r="D104" s="32">
        <v>236881</v>
      </c>
      <c r="E104" s="35">
        <v>57128</v>
      </c>
      <c r="F104" s="8"/>
      <c r="G104" s="8">
        <v>36888</v>
      </c>
      <c r="H104" s="8">
        <v>0</v>
      </c>
      <c r="L104" s="25"/>
      <c r="O104" s="25"/>
    </row>
    <row r="105" spans="1:15" ht="14.25" customHeight="1" x14ac:dyDescent="0.4">
      <c r="A105" s="65"/>
      <c r="B105" s="34">
        <v>11</v>
      </c>
      <c r="C105" s="32"/>
      <c r="D105" s="32">
        <v>196518</v>
      </c>
      <c r="E105" s="35">
        <v>47541</v>
      </c>
      <c r="F105" s="8"/>
      <c r="G105" s="8">
        <v>26046</v>
      </c>
      <c r="H105" s="8">
        <v>150920</v>
      </c>
      <c r="L105" s="25"/>
      <c r="O105" s="25"/>
    </row>
    <row r="106" spans="1:15" ht="14.25" customHeight="1" x14ac:dyDescent="0.4">
      <c r="A106" s="65"/>
      <c r="B106" s="34">
        <v>12</v>
      </c>
      <c r="C106" s="32"/>
      <c r="D106" s="32">
        <v>232137</v>
      </c>
      <c r="E106" s="35">
        <v>50931</v>
      </c>
      <c r="F106" s="8"/>
      <c r="G106" s="8">
        <v>24498</v>
      </c>
      <c r="H106" s="8">
        <v>138710</v>
      </c>
      <c r="L106" s="25"/>
      <c r="O106" s="25"/>
    </row>
    <row r="107" spans="1:15" ht="14.25" customHeight="1" x14ac:dyDescent="0.4">
      <c r="A107" s="65"/>
      <c r="B107" s="34">
        <v>1</v>
      </c>
      <c r="C107" s="32"/>
      <c r="D107" s="32">
        <v>268739</v>
      </c>
      <c r="E107" s="35">
        <v>65388</v>
      </c>
      <c r="F107" s="8"/>
      <c r="G107" s="8">
        <v>24805</v>
      </c>
      <c r="H107" s="8">
        <v>154000</v>
      </c>
      <c r="L107" s="25"/>
      <c r="O107" s="25"/>
    </row>
    <row r="108" spans="1:15" ht="14.25" customHeight="1" x14ac:dyDescent="0.4">
      <c r="A108" s="65"/>
      <c r="B108" s="37">
        <v>2</v>
      </c>
      <c r="C108" s="38"/>
      <c r="D108" s="8">
        <v>276183</v>
      </c>
      <c r="E108" s="35">
        <v>69833</v>
      </c>
      <c r="F108" s="12"/>
      <c r="G108" s="12">
        <v>25659</v>
      </c>
      <c r="H108" s="12">
        <v>165000</v>
      </c>
      <c r="L108" s="25"/>
    </row>
    <row r="109" spans="1:15" ht="14.25" customHeight="1" thickBot="1" x14ac:dyDescent="0.45">
      <c r="A109" s="66"/>
      <c r="B109" s="37">
        <v>3</v>
      </c>
      <c r="C109" s="39"/>
      <c r="D109" s="19">
        <v>273801</v>
      </c>
      <c r="E109" s="40">
        <v>57956</v>
      </c>
      <c r="F109" s="19"/>
      <c r="G109" s="19">
        <v>24885</v>
      </c>
      <c r="H109" s="19">
        <v>0</v>
      </c>
    </row>
    <row r="110" spans="1:15" ht="14.25" customHeight="1" thickBot="1" x14ac:dyDescent="0.45">
      <c r="A110" s="57" t="s">
        <v>13</v>
      </c>
      <c r="B110" s="58"/>
      <c r="C110" s="41">
        <f t="shared" ref="C110:H110" si="6">SUM(C98:C109)</f>
        <v>0</v>
      </c>
      <c r="D110" s="41">
        <f t="shared" si="6"/>
        <v>2813810</v>
      </c>
      <c r="E110" s="41">
        <f t="shared" si="6"/>
        <v>670292</v>
      </c>
      <c r="F110" s="41">
        <f t="shared" si="6"/>
        <v>0</v>
      </c>
      <c r="G110" s="41">
        <f t="shared" si="6"/>
        <v>372205</v>
      </c>
      <c r="H110" s="42">
        <f t="shared" si="6"/>
        <v>1117292</v>
      </c>
    </row>
    <row r="111" spans="1:15" ht="14.25" customHeight="1" thickBot="1" x14ac:dyDescent="0.45">
      <c r="A111" s="76" t="s">
        <v>13</v>
      </c>
      <c r="B111" s="77"/>
      <c r="C111" s="78">
        <v>3484102</v>
      </c>
      <c r="D111" s="79"/>
      <c r="E111" s="80"/>
      <c r="F111" s="43">
        <f>SUM(F99:F110)</f>
        <v>0</v>
      </c>
      <c r="G111" s="43">
        <v>372205</v>
      </c>
      <c r="H111" s="44">
        <v>1117292</v>
      </c>
    </row>
    <row r="112" spans="1:15" ht="14.25" customHeight="1" x14ac:dyDescent="0.4">
      <c r="A112" s="82" t="s">
        <v>14</v>
      </c>
      <c r="B112" s="45">
        <v>4</v>
      </c>
      <c r="C112" s="46"/>
      <c r="D112" s="46">
        <v>218595</v>
      </c>
      <c r="E112" s="33">
        <v>56253</v>
      </c>
      <c r="F112" s="47"/>
      <c r="G112" s="47">
        <v>26434</v>
      </c>
      <c r="H112" s="47">
        <v>133320</v>
      </c>
      <c r="L112" s="25"/>
      <c r="O112" s="25"/>
    </row>
    <row r="113" spans="1:15" ht="14.25" customHeight="1" x14ac:dyDescent="0.4">
      <c r="A113" s="65"/>
      <c r="B113" s="34">
        <v>5</v>
      </c>
      <c r="C113" s="32"/>
      <c r="D113" s="32">
        <v>236111</v>
      </c>
      <c r="E113" s="35">
        <v>60541</v>
      </c>
      <c r="F113" s="8"/>
      <c r="G113" s="8">
        <v>23336</v>
      </c>
      <c r="H113" s="8">
        <v>0</v>
      </c>
      <c r="L113" s="25"/>
      <c r="O113" s="25"/>
    </row>
    <row r="114" spans="1:15" ht="14.25" customHeight="1" x14ac:dyDescent="0.4">
      <c r="A114" s="65"/>
      <c r="B114" s="34">
        <v>6</v>
      </c>
      <c r="C114" s="32"/>
      <c r="D114" s="32">
        <v>320576</v>
      </c>
      <c r="E114" s="36">
        <v>66359</v>
      </c>
      <c r="F114" s="8"/>
      <c r="G114" s="8">
        <v>43083</v>
      </c>
      <c r="H114" s="8">
        <v>155540</v>
      </c>
      <c r="L114" s="25"/>
      <c r="O114" s="25"/>
    </row>
    <row r="115" spans="1:15" ht="14.25" customHeight="1" x14ac:dyDescent="0.4">
      <c r="A115" s="65"/>
      <c r="B115" s="34">
        <v>7</v>
      </c>
      <c r="C115" s="32"/>
      <c r="D115" s="32">
        <v>417871</v>
      </c>
      <c r="E115" s="35">
        <v>100930</v>
      </c>
      <c r="F115" s="8"/>
      <c r="G115" s="8">
        <v>48012</v>
      </c>
      <c r="H115" s="8">
        <v>277750</v>
      </c>
      <c r="L115" s="25"/>
      <c r="O115" s="25"/>
    </row>
    <row r="116" spans="1:15" ht="14.25" customHeight="1" x14ac:dyDescent="0.4">
      <c r="A116" s="65"/>
      <c r="B116" s="34">
        <v>8</v>
      </c>
      <c r="C116" s="32"/>
      <c r="D116" s="32">
        <v>405251</v>
      </c>
      <c r="E116" s="35">
        <v>105323</v>
      </c>
      <c r="F116" s="8"/>
      <c r="G116" s="8">
        <v>50336</v>
      </c>
      <c r="H116" s="8">
        <v>155540</v>
      </c>
      <c r="L116" s="25"/>
      <c r="O116" s="25"/>
    </row>
    <row r="117" spans="1:15" ht="14.25" customHeight="1" x14ac:dyDescent="0.4">
      <c r="A117" s="65"/>
      <c r="B117" s="34">
        <v>9</v>
      </c>
      <c r="C117" s="32"/>
      <c r="D117" s="32">
        <v>374726</v>
      </c>
      <c r="E117" s="35">
        <v>93262</v>
      </c>
      <c r="F117" s="8"/>
      <c r="G117" s="8">
        <v>32137</v>
      </c>
      <c r="H117" s="8">
        <v>155540</v>
      </c>
      <c r="L117" s="25"/>
      <c r="O117" s="25"/>
    </row>
    <row r="118" spans="1:15" ht="14.25" customHeight="1" x14ac:dyDescent="0.4">
      <c r="A118" s="65"/>
      <c r="B118" s="34">
        <v>10</v>
      </c>
      <c r="C118" s="32"/>
      <c r="D118" s="32">
        <v>306009</v>
      </c>
      <c r="E118" s="35">
        <v>60999</v>
      </c>
      <c r="F118" s="8"/>
      <c r="G118" s="8">
        <v>30588</v>
      </c>
      <c r="H118" s="8">
        <v>111100</v>
      </c>
      <c r="L118" s="25"/>
      <c r="O118" s="25"/>
    </row>
    <row r="119" spans="1:15" ht="14.25" customHeight="1" x14ac:dyDescent="0.4">
      <c r="A119" s="65"/>
      <c r="B119" s="34">
        <v>11</v>
      </c>
      <c r="C119" s="32"/>
      <c r="D119" s="32">
        <v>274369</v>
      </c>
      <c r="E119" s="35">
        <v>52563</v>
      </c>
      <c r="F119" s="8"/>
      <c r="G119" s="8">
        <v>24110</v>
      </c>
      <c r="H119" s="8">
        <v>0</v>
      </c>
      <c r="L119" s="25"/>
      <c r="O119" s="25"/>
    </row>
    <row r="120" spans="1:15" ht="14.25" customHeight="1" x14ac:dyDescent="0.4">
      <c r="A120" s="65"/>
      <c r="B120" s="34">
        <v>12</v>
      </c>
      <c r="C120" s="32"/>
      <c r="D120" s="32"/>
      <c r="E120" s="35"/>
      <c r="F120" s="8"/>
      <c r="G120" s="8"/>
      <c r="H120" s="8"/>
      <c r="L120" s="25"/>
      <c r="O120" s="25"/>
    </row>
    <row r="121" spans="1:15" ht="14.25" customHeight="1" x14ac:dyDescent="0.4">
      <c r="A121" s="65"/>
      <c r="B121" s="34">
        <v>1</v>
      </c>
      <c r="C121" s="32"/>
      <c r="D121" s="32"/>
      <c r="E121" s="35"/>
      <c r="F121" s="8"/>
      <c r="G121" s="8"/>
      <c r="H121" s="8"/>
      <c r="L121" s="25"/>
      <c r="O121" s="25"/>
    </row>
    <row r="122" spans="1:15" ht="14.25" customHeight="1" x14ac:dyDescent="0.4">
      <c r="A122" s="65"/>
      <c r="B122" s="37">
        <v>2</v>
      </c>
      <c r="C122" s="38"/>
      <c r="D122" s="8"/>
      <c r="E122" s="35"/>
      <c r="F122" s="12"/>
      <c r="G122" s="12"/>
      <c r="H122" s="12"/>
      <c r="L122" s="25"/>
    </row>
    <row r="123" spans="1:15" ht="14.25" customHeight="1" thickBot="1" x14ac:dyDescent="0.45">
      <c r="A123" s="66"/>
      <c r="B123" s="48">
        <v>3</v>
      </c>
      <c r="C123" s="39"/>
      <c r="D123" s="19"/>
      <c r="E123" s="40"/>
      <c r="F123" s="19"/>
      <c r="G123" s="19"/>
      <c r="H123" s="19"/>
    </row>
    <row r="124" spans="1:15" ht="14.25" customHeight="1" thickBot="1" x14ac:dyDescent="0.45">
      <c r="A124" s="57" t="s">
        <v>15</v>
      </c>
      <c r="B124" s="58"/>
      <c r="C124" s="49">
        <f t="shared" ref="C124:G124" si="7">SUM(C112:C123)</f>
        <v>0</v>
      </c>
      <c r="D124" s="49">
        <f t="shared" si="7"/>
        <v>2553508</v>
      </c>
      <c r="E124" s="49">
        <f t="shared" si="7"/>
        <v>596230</v>
      </c>
      <c r="F124" s="49">
        <f t="shared" si="7"/>
        <v>0</v>
      </c>
      <c r="G124" s="49">
        <f t="shared" si="7"/>
        <v>278036</v>
      </c>
      <c r="H124" s="42">
        <f>SUM(H112:H123)</f>
        <v>988790</v>
      </c>
    </row>
    <row r="125" spans="1:15" ht="14.25" customHeight="1" thickBot="1" x14ac:dyDescent="0.45">
      <c r="A125" s="57" t="s">
        <v>15</v>
      </c>
      <c r="B125" s="58"/>
      <c r="C125" s="68">
        <f>C124+D124+E124</f>
        <v>3149738</v>
      </c>
      <c r="D125" s="69"/>
      <c r="E125" s="70"/>
      <c r="F125" s="41">
        <v>0</v>
      </c>
      <c r="G125" s="41">
        <f>G124</f>
        <v>278036</v>
      </c>
      <c r="H125" s="50">
        <f>H124</f>
        <v>988790</v>
      </c>
    </row>
    <row r="126" spans="1:15" ht="14.25" customHeight="1" thickTop="1" thickBot="1" x14ac:dyDescent="0.45">
      <c r="A126" s="75" t="s">
        <v>24</v>
      </c>
      <c r="B126" s="75"/>
      <c r="C126" s="83">
        <f>(C83+C97+C111+C125)/44*12</f>
        <v>3260858.7272727275</v>
      </c>
      <c r="D126" s="83"/>
      <c r="E126" s="83"/>
      <c r="F126" s="51">
        <f>(F82+F96+F110+F125)/44*12</f>
        <v>0</v>
      </c>
      <c r="G126" s="51">
        <f>(G82+G96+G110+G125)/44*12</f>
        <v>655392</v>
      </c>
      <c r="H126" s="51">
        <f>(H82+H96+H110+H125)/44*12</f>
        <v>1336318.6363636365</v>
      </c>
    </row>
    <row r="127" spans="1:15" ht="14.25" customHeight="1" thickTop="1" x14ac:dyDescent="0.4">
      <c r="A127" s="23" t="s">
        <v>17</v>
      </c>
      <c r="B127" s="24"/>
      <c r="C127" s="24"/>
      <c r="D127" s="24"/>
      <c r="E127" s="25"/>
      <c r="F127" s="25"/>
      <c r="G127" s="25"/>
      <c r="H127" s="25"/>
    </row>
    <row r="128" spans="1:15" ht="14.25" customHeight="1" x14ac:dyDescent="0.4">
      <c r="A128" s="23"/>
      <c r="B128" s="24"/>
      <c r="C128" s="24"/>
      <c r="D128" s="24"/>
      <c r="E128" s="25"/>
      <c r="F128" s="25"/>
      <c r="G128" s="25"/>
      <c r="H128" s="25"/>
    </row>
    <row r="129" spans="1:9" ht="14.25" customHeight="1" x14ac:dyDescent="0.4">
      <c r="A129" s="24"/>
      <c r="B129" s="24" t="s">
        <v>25</v>
      </c>
      <c r="C129" s="52">
        <v>9.9700000000000006</v>
      </c>
      <c r="D129" s="55">
        <f>C63*C129</f>
        <v>1474356.3490909094</v>
      </c>
      <c r="E129" s="25"/>
      <c r="F129" s="25"/>
      <c r="G129" s="53">
        <v>39.1</v>
      </c>
      <c r="H129" s="25">
        <f>G129*H63</f>
        <v>580101.81818181823</v>
      </c>
      <c r="I129" s="56">
        <f>H129+D129</f>
        <v>2054458.1672727275</v>
      </c>
    </row>
    <row r="130" spans="1:9" x14ac:dyDescent="0.4">
      <c r="B130" t="s">
        <v>26</v>
      </c>
      <c r="C130" s="52">
        <v>0.47699999999999998</v>
      </c>
      <c r="D130" s="55">
        <f>C130*C63</f>
        <v>70538.413090909089</v>
      </c>
      <c r="G130">
        <v>2.71</v>
      </c>
      <c r="H130" s="54">
        <f>G130*H63</f>
        <v>40206.545454545456</v>
      </c>
      <c r="I130" s="56">
        <f>H130+D130</f>
        <v>110744.95854545454</v>
      </c>
    </row>
  </sheetData>
  <mergeCells count="38">
    <mergeCell ref="A112:A123"/>
    <mergeCell ref="A124:B124"/>
    <mergeCell ref="A125:B125"/>
    <mergeCell ref="C125:E125"/>
    <mergeCell ref="A126:B126"/>
    <mergeCell ref="C126:E126"/>
    <mergeCell ref="A111:B111"/>
    <mergeCell ref="C111:E111"/>
    <mergeCell ref="C68:E68"/>
    <mergeCell ref="A70:A81"/>
    <mergeCell ref="A82:B82"/>
    <mergeCell ref="A83:B83"/>
    <mergeCell ref="C83:E83"/>
    <mergeCell ref="A84:A95"/>
    <mergeCell ref="A96:B96"/>
    <mergeCell ref="A97:B97"/>
    <mergeCell ref="C97:E97"/>
    <mergeCell ref="A98:A109"/>
    <mergeCell ref="A110:B110"/>
    <mergeCell ref="A49:A60"/>
    <mergeCell ref="A61:B61"/>
    <mergeCell ref="A62:B62"/>
    <mergeCell ref="C62:E62"/>
    <mergeCell ref="A63:B63"/>
    <mergeCell ref="C63:E63"/>
    <mergeCell ref="A48:B48"/>
    <mergeCell ref="C48:E48"/>
    <mergeCell ref="C5:E5"/>
    <mergeCell ref="A7:A18"/>
    <mergeCell ref="A19:B19"/>
    <mergeCell ref="A20:B20"/>
    <mergeCell ref="C20:E20"/>
    <mergeCell ref="A21:A32"/>
    <mergeCell ref="A33:B33"/>
    <mergeCell ref="A34:B34"/>
    <mergeCell ref="C34:E34"/>
    <mergeCell ref="A35:A46"/>
    <mergeCell ref="A47:B47"/>
  </mergeCells>
  <phoneticPr fontId="3"/>
  <printOptions horizontalCentered="1"/>
  <pageMargins left="0.35433070866141736" right="0.19685039370078741" top="0.74803149606299213" bottom="0.74803149606299213" header="0.31496062992125984" footer="0.31496062992125984"/>
  <pageSetup paperSize="9" scale="79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ベースライン</vt:lpstr>
      <vt:lpstr>ベースライン!Print_Area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 徹2</dc:creator>
  <cp:lastModifiedBy>芦原 徹2</cp:lastModifiedBy>
  <dcterms:created xsi:type="dcterms:W3CDTF">2023-01-26T02:26:25Z</dcterms:created>
  <dcterms:modified xsi:type="dcterms:W3CDTF">2023-02-08T23:44:34Z</dcterms:modified>
</cp:coreProperties>
</file>